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52534255R\Nextcloud\2025\INFORMES\17_TRANSPARENCIA\"/>
    </mc:Choice>
  </mc:AlternateContent>
  <xr:revisionPtr revIDLastSave="0" documentId="13_ncr:1_{CF7393DC-9C38-4DA5-95E3-C46EC2A702D7}" xr6:coauthVersionLast="36" xr6:coauthVersionMax="36" xr10:uidLastSave="{00000000-0000-0000-0000-000000000000}"/>
  <bookViews>
    <workbookView xWindow="0" yWindow="0" windowWidth="19095" windowHeight="4770" xr2:uid="{59600B69-38DC-4372-BF77-054E61CCA1C6}"/>
  </bookViews>
  <sheets>
    <sheet name="JUNIO_2025" sheetId="1" r:id="rId1"/>
  </sheets>
  <definedNames>
    <definedName name="_xlnm.Print_Area" localSheetId="0">JUNIO_2025!$A$1:$L$46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2" i="1" l="1"/>
  <c r="L31" i="1"/>
  <c r="L30" i="1"/>
  <c r="L24" i="1"/>
  <c r="L17" i="1"/>
  <c r="L16" i="1"/>
  <c r="L15" i="1"/>
  <c r="L14" i="1"/>
  <c r="L13" i="1"/>
  <c r="L11" i="1"/>
  <c r="L10" i="1"/>
  <c r="L9" i="1"/>
  <c r="L8" i="1"/>
  <c r="L7" i="1"/>
  <c r="K38" i="1"/>
  <c r="J38" i="1"/>
  <c r="I38" i="1"/>
  <c r="H38" i="1"/>
  <c r="G38" i="1"/>
  <c r="F38" i="1"/>
  <c r="E38" i="1"/>
  <c r="D38" i="1"/>
  <c r="K7" i="1" l="1"/>
  <c r="J7" i="1"/>
  <c r="I7" i="1"/>
  <c r="H7" i="1"/>
  <c r="G7" i="1"/>
  <c r="F7" i="1"/>
  <c r="E7" i="1"/>
  <c r="D7" i="1"/>
  <c r="L38" i="1"/>
  <c r="I11" i="1" l="1"/>
  <c r="I25" i="1" l="1"/>
  <c r="L33" i="1" l="1"/>
  <c r="L34" i="1"/>
  <c r="L35" i="1"/>
  <c r="L36" i="1"/>
  <c r="L37" i="1"/>
  <c r="L18" i="1"/>
  <c r="L19" i="1"/>
  <c r="L20" i="1"/>
  <c r="L22" i="1"/>
  <c r="L23" i="1"/>
  <c r="E11" i="1" l="1"/>
  <c r="G11" i="1"/>
  <c r="H11" i="1"/>
  <c r="J11" i="1"/>
  <c r="K11" i="1"/>
  <c r="F11" i="1"/>
  <c r="D11" i="1"/>
  <c r="K25" i="1" l="1"/>
  <c r="L25" i="1" s="1"/>
  <c r="G25" i="1"/>
  <c r="D25" i="1"/>
  <c r="F25" i="1"/>
  <c r="J25" i="1"/>
  <c r="H25" i="1"/>
  <c r="E25" i="1"/>
</calcChain>
</file>

<file path=xl/sharedStrings.xml><?xml version="1.0" encoding="utf-8"?>
<sst xmlns="http://schemas.openxmlformats.org/spreadsheetml/2006/main" count="77" uniqueCount="69">
  <si>
    <t>Programas</t>
  </si>
  <si>
    <t>Crédito Inicial</t>
  </si>
  <si>
    <t>TOTAL NO MRR</t>
  </si>
  <si>
    <t>000X</t>
  </si>
  <si>
    <t>Transferencias y libramientos internos</t>
  </si>
  <si>
    <t>143A</t>
  </si>
  <si>
    <t>Cooperación para el desarrollo</t>
  </si>
  <si>
    <t>463A</t>
  </si>
  <si>
    <t>Investigación científica</t>
  </si>
  <si>
    <t>TOTAL MRR</t>
  </si>
  <si>
    <t xml:space="preserve">32UF   </t>
  </si>
  <si>
    <t>C21.I06 Plan para el Desarrollo de microcredenciales</t>
  </si>
  <si>
    <t xml:space="preserve">45DA   </t>
  </si>
  <si>
    <t>C04.I01 Digitalización y conocimientos del patrimonio natural</t>
  </si>
  <si>
    <t xml:space="preserve">45DC   </t>
  </si>
  <si>
    <t>C04.I03 Restauración de ecosistemas e infraestructura verde</t>
  </si>
  <si>
    <t xml:space="preserve">45ED   </t>
  </si>
  <si>
    <t>C05.I04 Adaptación de la costa al cambio climático e implementación de las Estrategias Marinas y de los planes de ordenación del espacio marítimo</t>
  </si>
  <si>
    <t xml:space="preserve">46PR   </t>
  </si>
  <si>
    <t>C16.R01Estrategia Nacional de Inteligencia Artificial (ENIA)</t>
  </si>
  <si>
    <t xml:space="preserve">46QA   </t>
  </si>
  <si>
    <t>C17.I01 Planes Complementarios con CCAA</t>
  </si>
  <si>
    <t xml:space="preserve">46QB   </t>
  </si>
  <si>
    <t>C17.I02 Fortalecimiento de las capacidades, infraestructuras y equipamientos de los agentes del SECTI</t>
  </si>
  <si>
    <t xml:space="preserve">46QC   </t>
  </si>
  <si>
    <t>C17.I03 Nuevos proyectos I+D+I Publico Privados, Interdisciplinares, Pruebas de concepto y concesión de ayudas consecuencia de convocatorias competitivas internacionales. I+D de vanguardia orientada a retos de la sociedad. Compra pública pre-comercial.</t>
  </si>
  <si>
    <t xml:space="preserve">46QD   </t>
  </si>
  <si>
    <t>C17.I04 Nueva carrera científica</t>
  </si>
  <si>
    <t xml:space="preserve">46QE   </t>
  </si>
  <si>
    <t>C17.I05 Reforma de capacidades del sistema nacional de ciencia, tecnología e innovación: Transferencia de conocimiento</t>
  </si>
  <si>
    <t xml:space="preserve">46QF   </t>
  </si>
  <si>
    <t>C17.I06 Reforma de capacidades del sistema nacional de ciencia, tecnología e innovación: Salud</t>
  </si>
  <si>
    <t xml:space="preserve">46QG   </t>
  </si>
  <si>
    <t>C17.I07 Reforma de capacidades del sistema nacional de ciencia, tecnología e innovación: Medioambiente, cambio climático y energía</t>
  </si>
  <si>
    <t xml:space="preserve">49EC   </t>
  </si>
  <si>
    <t>C05.I03 Transición digital en el sector del agua. Otras</t>
  </si>
  <si>
    <t>TOTAL</t>
  </si>
  <si>
    <t>Suma de Pagos Realizados</t>
  </si>
  <si>
    <t>Suma de Crédito Total</t>
  </si>
  <si>
    <t>Crédito Disponible</t>
  </si>
  <si>
    <t>Autorizaciones</t>
  </si>
  <si>
    <t>Compromisos</t>
  </si>
  <si>
    <t>Capítulos</t>
  </si>
  <si>
    <t>Cap. 1</t>
  </si>
  <si>
    <t>Gastos de personal</t>
  </si>
  <si>
    <t>Cap. 2</t>
  </si>
  <si>
    <t>Gastos corrientes en bienes y servicios</t>
  </si>
  <si>
    <t>Cap. 3</t>
  </si>
  <si>
    <t>Gastos financieros</t>
  </si>
  <si>
    <t>Cap. 4</t>
  </si>
  <si>
    <t>Transferencias corrientes</t>
  </si>
  <si>
    <t>Cap. 6</t>
  </si>
  <si>
    <t>Inversiones reales</t>
  </si>
  <si>
    <t>Cap. 7</t>
  </si>
  <si>
    <t>Transferencias de capital</t>
  </si>
  <si>
    <t>Cap. 8</t>
  </si>
  <si>
    <t>Activos financieros</t>
  </si>
  <si>
    <t>Cap. 9</t>
  </si>
  <si>
    <t>Pasivos financieros</t>
  </si>
  <si>
    <t>TABLA 1. EJECUCIÓN DEL PRESUPUESTO DEL CSIC POR PROGRAMAS DE GASTO</t>
  </si>
  <si>
    <t>TABLA 2. EJECUCIÓN DEL PRESUPUESTO DEL CSIC POR CAPÍTULOS</t>
  </si>
  <si>
    <t>Obligaciones Reconocidas</t>
  </si>
  <si>
    <t>Pagos Realizados</t>
  </si>
  <si>
    <t>Crédito Total</t>
  </si>
  <si>
    <r>
      <t xml:space="preserve">% de Ejecución </t>
    </r>
    <r>
      <rPr>
        <sz val="8"/>
        <color theme="0"/>
        <rFont val="Gill Sans MT"/>
        <family val="2"/>
      </rPr>
      <t>(Obligaciones Rec./Crédito Total)</t>
    </r>
  </si>
  <si>
    <t>Crédito Retenido</t>
  </si>
  <si>
    <t>--</t>
  </si>
  <si>
    <t>---</t>
  </si>
  <si>
    <t>EJECUCIÓN DEL PRESUPUESTO DEL CSIC A 30/06/2025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</si>
</sst>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8" x14ac:knownFonts="1">
    <font>
      <sz val="11"/>
      <color theme="1"/>
      <name val="Calibri"/>
      <family val="2"/>
      <scheme val="minor"/>
    </font>
    <font>
      <b/>
      <sz val="9"/>
      <color theme="0"/>
      <name val="Gill Sans MT"/>
      <family val="2"/>
    </font>
    <font>
      <b/>
      <sz val="8"/>
      <color theme="0"/>
      <name val="Gill Sans MT"/>
      <family val="2"/>
    </font>
    <font>
      <b/>
      <sz val="9"/>
      <color theme="1"/>
      <name val="Gill Sans MT"/>
      <family val="2"/>
    </font>
    <font>
      <b/>
      <sz val="9"/>
      <name val="Gill Sans MT"/>
      <family val="2"/>
    </font>
    <font>
      <sz val="9"/>
      <color theme="1"/>
      <name val="Gill Sans MT"/>
      <family val="2"/>
    </font>
    <font>
      <sz val="8"/>
      <name val="Gill Sans MT"/>
      <family val="2"/>
    </font>
    <font>
      <sz val="9"/>
      <name val="Gill Sans MT"/>
      <family val="2"/>
    </font>
    <font>
      <b/>
      <sz val="10"/>
      <color theme="1"/>
      <name val="Gill Sans MT"/>
      <family val="2"/>
    </font>
    <font>
      <sz val="11"/>
      <color theme="1"/>
      <name val="Gill Sans MT"/>
      <family val="2"/>
    </font>
    <font>
      <b/>
      <sz val="10"/>
      <name val="Gill Sans MT"/>
      <family val="2"/>
    </font>
    <font>
      <b/>
      <sz val="12"/>
      <color theme="1"/>
      <name val="Gill Sans MT"/>
      <family val="2"/>
    </font>
    <font>
      <b/>
      <sz val="11"/>
      <color theme="1"/>
      <name val="Gill Sans MT"/>
      <family val="2"/>
    </font>
    <font>
      <sz val="11"/>
      <name val="Gill Sans MT"/>
      <family val="2"/>
    </font>
    <font>
      <sz val="11"/>
      <color theme="1"/>
      <name val="Calibri"/>
      <family val="2"/>
      <scheme val="minor"/>
    </font>
    <font>
      <b/>
      <sz val="16"/>
      <color theme="1"/>
      <name val="Gill Sans MT"/>
      <family val="2"/>
    </font>
    <font>
      <sz val="8"/>
      <color theme="0"/>
      <name val="Gill Sans MT"/>
      <family val="2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AF071F"/>
        <bgColor theme="0"/>
      </patternFill>
    </fill>
    <fill>
      <patternFill patternType="solid">
        <fgColor theme="0"/>
        <bgColor theme="0"/>
      </patternFill>
    </fill>
  </fills>
  <borders count="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2">
    <xf numFmtId="0" fontId="0" fillId="0" borderId="0"/>
    <xf numFmtId="9" fontId="14" fillId="0" borderId="0" applyFont="0" applyFill="0" applyBorder="0" applyAlignment="0" applyProtection="0"/>
  </cellStyleXfs>
  <cellXfs count="36">
    <xf numFmtId="0" fontId="0" fillId="0" borderId="0" xfId="0"/>
    <xf numFmtId="0" fontId="0" fillId="2" borderId="0" xfId="0" applyFill="1"/>
    <xf numFmtId="0" fontId="2" fillId="3" borderId="3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left" vertical="center"/>
    </xf>
    <xf numFmtId="0" fontId="5" fillId="4" borderId="1" xfId="0" applyFont="1" applyFill="1" applyBorder="1"/>
    <xf numFmtId="0" fontId="5" fillId="4" borderId="5" xfId="0" applyFont="1" applyFill="1" applyBorder="1" applyAlignment="1">
      <alignment horizontal="left" vertical="center"/>
    </xf>
    <xf numFmtId="0" fontId="7" fillId="4" borderId="3" xfId="0" applyFont="1" applyFill="1" applyBorder="1" applyAlignment="1">
      <alignment horizontal="left" vertical="center"/>
    </xf>
    <xf numFmtId="0" fontId="6" fillId="4" borderId="3" xfId="0" applyFont="1" applyFill="1" applyBorder="1" applyAlignment="1">
      <alignment horizontal="left" vertical="center" wrapText="1"/>
    </xf>
    <xf numFmtId="0" fontId="8" fillId="4" borderId="1" xfId="0" applyFont="1" applyFill="1" applyBorder="1" applyAlignment="1">
      <alignment horizontal="left" vertical="center"/>
    </xf>
    <xf numFmtId="0" fontId="9" fillId="4" borderId="4" xfId="0" applyFont="1" applyFill="1" applyBorder="1"/>
    <xf numFmtId="0" fontId="11" fillId="4" borderId="0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/>
    </xf>
    <xf numFmtId="0" fontId="12" fillId="3" borderId="2" xfId="0" applyFont="1" applyFill="1" applyBorder="1"/>
    <xf numFmtId="0" fontId="7" fillId="4" borderId="3" xfId="0" applyFont="1" applyFill="1" applyBorder="1"/>
    <xf numFmtId="0" fontId="7" fillId="4" borderId="1" xfId="0" applyFont="1" applyFill="1" applyBorder="1" applyAlignment="1">
      <alignment horizontal="left" vertical="center"/>
    </xf>
    <xf numFmtId="4" fontId="5" fillId="2" borderId="3" xfId="0" applyNumberFormat="1" applyFont="1" applyFill="1" applyBorder="1" applyAlignment="1">
      <alignment horizontal="right" vertical="center"/>
    </xf>
    <xf numFmtId="0" fontId="10" fillId="4" borderId="1" xfId="0" applyFont="1" applyFill="1" applyBorder="1" applyAlignment="1">
      <alignment horizontal="left" vertical="center"/>
    </xf>
    <xf numFmtId="0" fontId="13" fillId="4" borderId="2" xfId="0" applyFont="1" applyFill="1" applyBorder="1"/>
    <xf numFmtId="4" fontId="8" fillId="2" borderId="3" xfId="0" applyNumberFormat="1" applyFont="1" applyFill="1" applyBorder="1" applyAlignment="1">
      <alignment horizontal="right" vertical="center"/>
    </xf>
    <xf numFmtId="4" fontId="0" fillId="2" borderId="0" xfId="0" applyNumberFormat="1" applyFill="1"/>
    <xf numFmtId="0" fontId="15" fillId="4" borderId="0" xfId="0" applyFont="1" applyFill="1" applyBorder="1" applyAlignment="1">
      <alignment horizontal="left" vertical="center"/>
    </xf>
    <xf numFmtId="4" fontId="4" fillId="2" borderId="3" xfId="0" applyNumberFormat="1" applyFont="1" applyFill="1" applyBorder="1" applyAlignment="1">
      <alignment horizontal="right" vertical="center"/>
    </xf>
    <xf numFmtId="4" fontId="6" fillId="2" borderId="3" xfId="0" applyNumberFormat="1" applyFont="1" applyFill="1" applyBorder="1" applyAlignment="1">
      <alignment horizontal="right" vertical="center"/>
    </xf>
    <xf numFmtId="4" fontId="10" fillId="2" borderId="3" xfId="0" applyNumberFormat="1" applyFont="1" applyFill="1" applyBorder="1" applyAlignment="1">
      <alignment horizontal="right" vertical="center"/>
    </xf>
    <xf numFmtId="0" fontId="17" fillId="2" borderId="0" xfId="0" applyFont="1" applyFill="1" applyBorder="1" applyAlignment="1">
      <alignment horizontal="left" vertical="center" wrapText="1"/>
    </xf>
    <xf numFmtId="164" fontId="10" fillId="2" borderId="3" xfId="1" applyNumberFormat="1" applyFont="1" applyFill="1" applyBorder="1" applyAlignment="1">
      <alignment horizontal="center" vertical="center"/>
    </xf>
    <xf numFmtId="164" fontId="8" fillId="2" borderId="3" xfId="1" applyNumberFormat="1" applyFont="1" applyFill="1" applyBorder="1" applyAlignment="1">
      <alignment horizontal="center" vertical="center"/>
    </xf>
    <xf numFmtId="164" fontId="4" fillId="2" borderId="3" xfId="1" applyNumberFormat="1" applyFont="1" applyFill="1" applyBorder="1" applyAlignment="1">
      <alignment horizontal="center" vertical="center"/>
    </xf>
    <xf numFmtId="164" fontId="6" fillId="2" borderId="3" xfId="1" applyNumberFormat="1" applyFont="1" applyFill="1" applyBorder="1" applyAlignment="1">
      <alignment horizontal="center" vertical="center"/>
    </xf>
    <xf numFmtId="164" fontId="6" fillId="2" borderId="3" xfId="1" quotePrefix="1" applyNumberFormat="1" applyFont="1" applyFill="1" applyBorder="1" applyAlignment="1">
      <alignment horizontal="center" vertical="center"/>
    </xf>
    <xf numFmtId="164" fontId="5" fillId="2" borderId="3" xfId="1" applyNumberFormat="1" applyFont="1" applyFill="1" applyBorder="1" applyAlignment="1">
      <alignment horizontal="center" vertical="center"/>
    </xf>
    <xf numFmtId="164" fontId="7" fillId="2" borderId="3" xfId="1" quotePrefix="1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left" vertical="center" wrapText="1"/>
    </xf>
    <xf numFmtId="0" fontId="1" fillId="3" borderId="2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left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F15316-C0F3-41DE-A159-FA6EACA383F2}">
  <dimension ref="B2:L48"/>
  <sheetViews>
    <sheetView tabSelected="1" zoomScaleNormal="100" workbookViewId="0">
      <selection activeCell="L33" sqref="L33"/>
    </sheetView>
  </sheetViews>
  <sheetFormatPr baseColWidth="10" defaultRowHeight="15" x14ac:dyDescent="0.25"/>
  <cols>
    <col min="1" max="1" width="3.28515625" style="1" customWidth="1"/>
    <col min="2" max="2" width="6.140625" style="1" customWidth="1"/>
    <col min="3" max="3" width="40.28515625" style="1" customWidth="1"/>
    <col min="4" max="11" width="15.28515625" style="1" bestFit="1" customWidth="1"/>
    <col min="12" max="12" width="13.85546875" style="1" customWidth="1"/>
    <col min="13" max="16384" width="11.42578125" style="1"/>
  </cols>
  <sheetData>
    <row r="2" spans="2:12" ht="24.75" x14ac:dyDescent="0.25">
      <c r="B2" s="20" t="s">
        <v>68</v>
      </c>
    </row>
    <row r="4" spans="2:12" ht="19.5" x14ac:dyDescent="0.25">
      <c r="B4" s="10" t="s">
        <v>59</v>
      </c>
    </row>
    <row r="6" spans="2:12" ht="40.5" x14ac:dyDescent="0.25">
      <c r="B6" s="32" t="s">
        <v>0</v>
      </c>
      <c r="C6" s="33"/>
      <c r="D6" s="2" t="s">
        <v>1</v>
      </c>
      <c r="E6" s="2" t="s">
        <v>39</v>
      </c>
      <c r="F6" s="2" t="s">
        <v>65</v>
      </c>
      <c r="G6" s="2" t="s">
        <v>40</v>
      </c>
      <c r="H6" s="2" t="s">
        <v>41</v>
      </c>
      <c r="I6" s="2" t="s">
        <v>61</v>
      </c>
      <c r="J6" s="2" t="s">
        <v>62</v>
      </c>
      <c r="K6" s="2" t="s">
        <v>63</v>
      </c>
      <c r="L6" s="2" t="s">
        <v>64</v>
      </c>
    </row>
    <row r="7" spans="2:12" ht="15.75" x14ac:dyDescent="0.25">
      <c r="B7" s="34" t="s">
        <v>2</v>
      </c>
      <c r="C7" s="35"/>
      <c r="D7" s="21">
        <f t="shared" ref="D7:K7" si="0">SUM(D8:D10)</f>
        <v>1065878240</v>
      </c>
      <c r="E7" s="21">
        <f t="shared" si="0"/>
        <v>192179862.47999954</v>
      </c>
      <c r="F7" s="21">
        <f t="shared" si="0"/>
        <v>927589303.90000045</v>
      </c>
      <c r="G7" s="21">
        <f t="shared" si="0"/>
        <v>902734928.1400007</v>
      </c>
      <c r="H7" s="21">
        <f t="shared" si="0"/>
        <v>876333556.6900003</v>
      </c>
      <c r="I7" s="21">
        <f t="shared" si="0"/>
        <v>541481768.00000024</v>
      </c>
      <c r="J7" s="21">
        <f t="shared" si="0"/>
        <v>517479551.4400003</v>
      </c>
      <c r="K7" s="21">
        <f t="shared" si="0"/>
        <v>1119769166.3800001</v>
      </c>
      <c r="L7" s="27">
        <f>I7/K7</f>
        <v>0.48356552784044537</v>
      </c>
    </row>
    <row r="8" spans="2:12" ht="16.5" x14ac:dyDescent="0.35">
      <c r="B8" s="3" t="s">
        <v>3</v>
      </c>
      <c r="C8" s="4" t="s">
        <v>4</v>
      </c>
      <c r="D8" s="22">
        <v>2671950</v>
      </c>
      <c r="E8" s="22">
        <v>2648229.7199999997</v>
      </c>
      <c r="F8" s="22">
        <v>23720.28</v>
      </c>
      <c r="G8" s="22">
        <v>23720.28</v>
      </c>
      <c r="H8" s="22">
        <v>23720.28</v>
      </c>
      <c r="I8" s="22">
        <v>23720.28</v>
      </c>
      <c r="J8" s="22">
        <v>0</v>
      </c>
      <c r="K8" s="22">
        <v>2671950</v>
      </c>
      <c r="L8" s="28">
        <f>I8/K8</f>
        <v>8.8775164205917023E-3</v>
      </c>
    </row>
    <row r="9" spans="2:12" ht="15.75" x14ac:dyDescent="0.25">
      <c r="B9" s="3" t="s">
        <v>5</v>
      </c>
      <c r="C9" s="5" t="s">
        <v>6</v>
      </c>
      <c r="D9" s="22">
        <v>3110000</v>
      </c>
      <c r="E9" s="22">
        <v>1634605.8599999999</v>
      </c>
      <c r="F9" s="22">
        <v>1475394.1400000001</v>
      </c>
      <c r="G9" s="22">
        <v>1475394.1400000001</v>
      </c>
      <c r="H9" s="22">
        <v>1450638.49</v>
      </c>
      <c r="I9" s="22">
        <v>839296.03</v>
      </c>
      <c r="J9" s="22">
        <v>835365.4</v>
      </c>
      <c r="K9" s="22">
        <v>3110000</v>
      </c>
      <c r="L9" s="28">
        <f>I9/K9</f>
        <v>0.26987010610932477</v>
      </c>
    </row>
    <row r="10" spans="2:12" ht="15.75" x14ac:dyDescent="0.25">
      <c r="B10" s="3" t="s">
        <v>7</v>
      </c>
      <c r="C10" s="5" t="s">
        <v>8</v>
      </c>
      <c r="D10" s="22">
        <v>1060096290</v>
      </c>
      <c r="E10" s="22">
        <v>187897026.89999953</v>
      </c>
      <c r="F10" s="22">
        <v>926090189.4800005</v>
      </c>
      <c r="G10" s="22">
        <v>901235813.72000074</v>
      </c>
      <c r="H10" s="22">
        <v>874859197.92000031</v>
      </c>
      <c r="I10" s="22">
        <v>540618751.6900003</v>
      </c>
      <c r="J10" s="22">
        <v>516644186.04000032</v>
      </c>
      <c r="K10" s="22">
        <v>1113987216.3800001</v>
      </c>
      <c r="L10" s="28">
        <f>I10/K10</f>
        <v>0.485300678267017</v>
      </c>
    </row>
    <row r="11" spans="2:12" ht="15.75" x14ac:dyDescent="0.25">
      <c r="B11" s="34" t="s">
        <v>9</v>
      </c>
      <c r="C11" s="35"/>
      <c r="D11" s="21">
        <f t="shared" ref="D11:K11" si="1">SUM(D12:D24)</f>
        <v>147226990</v>
      </c>
      <c r="E11" s="21">
        <f t="shared" si="1"/>
        <v>137895673.06999996</v>
      </c>
      <c r="F11" s="21">
        <f t="shared" si="1"/>
        <v>205690293.91999999</v>
      </c>
      <c r="G11" s="21">
        <f t="shared" si="1"/>
        <v>100094452.45999999</v>
      </c>
      <c r="H11" s="21">
        <f t="shared" si="1"/>
        <v>93716109.420000002</v>
      </c>
      <c r="I11" s="21">
        <f>SUM(I12:I24)</f>
        <v>24086534.949999999</v>
      </c>
      <c r="J11" s="21">
        <f t="shared" si="1"/>
        <v>23105595.909999996</v>
      </c>
      <c r="K11" s="21">
        <f t="shared" si="1"/>
        <v>239434144.35000002</v>
      </c>
      <c r="L11" s="27">
        <f>I11/K11</f>
        <v>0.10059774480113741</v>
      </c>
    </row>
    <row r="12" spans="2:12" ht="15.75" x14ac:dyDescent="0.25">
      <c r="B12" s="6" t="s">
        <v>10</v>
      </c>
      <c r="C12" s="7" t="s">
        <v>11</v>
      </c>
      <c r="D12" s="22">
        <v>0</v>
      </c>
      <c r="E12" s="22">
        <v>489389.62</v>
      </c>
      <c r="F12" s="22">
        <v>0</v>
      </c>
      <c r="G12" s="22">
        <v>0</v>
      </c>
      <c r="H12" s="22">
        <v>0</v>
      </c>
      <c r="I12" s="22">
        <v>0</v>
      </c>
      <c r="J12" s="22">
        <v>0</v>
      </c>
      <c r="K12" s="22">
        <v>489389.62</v>
      </c>
      <c r="L12" s="31" t="s">
        <v>67</v>
      </c>
    </row>
    <row r="13" spans="2:12" ht="27" x14ac:dyDescent="0.25">
      <c r="B13" s="6" t="s">
        <v>12</v>
      </c>
      <c r="C13" s="7" t="s">
        <v>13</v>
      </c>
      <c r="D13" s="22">
        <v>26706030</v>
      </c>
      <c r="E13" s="22">
        <v>14512693.560000001</v>
      </c>
      <c r="F13" s="22">
        <v>30160525.329999998</v>
      </c>
      <c r="G13" s="22">
        <v>3454495.33</v>
      </c>
      <c r="H13" s="22">
        <v>3144730.7100000004</v>
      </c>
      <c r="I13" s="22">
        <v>1195409.74</v>
      </c>
      <c r="J13" s="22">
        <v>1177061.1600000001</v>
      </c>
      <c r="K13" s="22">
        <v>17967188.890000001</v>
      </c>
      <c r="L13" s="28">
        <f>I13/K13</f>
        <v>6.6532931073337201E-2</v>
      </c>
    </row>
    <row r="14" spans="2:12" ht="27" x14ac:dyDescent="0.25">
      <c r="B14" s="6" t="s">
        <v>14</v>
      </c>
      <c r="C14" s="7" t="s">
        <v>15</v>
      </c>
      <c r="D14" s="22">
        <v>440000</v>
      </c>
      <c r="E14" s="22">
        <v>212235.88</v>
      </c>
      <c r="F14" s="22">
        <v>578520.13</v>
      </c>
      <c r="G14" s="22">
        <v>138520.13</v>
      </c>
      <c r="H14" s="22">
        <v>138520.13</v>
      </c>
      <c r="I14" s="22">
        <v>20960.45</v>
      </c>
      <c r="J14" s="22">
        <v>20960.45</v>
      </c>
      <c r="K14" s="22">
        <v>350756.01</v>
      </c>
      <c r="L14" s="28">
        <f>I14/K14</f>
        <v>5.975792118287581E-2</v>
      </c>
    </row>
    <row r="15" spans="2:12" ht="40.5" x14ac:dyDescent="0.25">
      <c r="B15" s="6" t="s">
        <v>16</v>
      </c>
      <c r="C15" s="7" t="s">
        <v>17</v>
      </c>
      <c r="D15" s="22">
        <v>4000000</v>
      </c>
      <c r="E15" s="22">
        <v>3500</v>
      </c>
      <c r="F15" s="22">
        <v>4301102.2</v>
      </c>
      <c r="G15" s="22">
        <v>301102.2</v>
      </c>
      <c r="H15" s="22">
        <v>301102.2</v>
      </c>
      <c r="I15" s="22">
        <v>217154.45</v>
      </c>
      <c r="J15" s="22">
        <v>217154.45</v>
      </c>
      <c r="K15" s="22">
        <v>304602.20000000019</v>
      </c>
      <c r="L15" s="28">
        <f>I15/K15</f>
        <v>0.71291162703355349</v>
      </c>
    </row>
    <row r="16" spans="2:12" ht="15.75" x14ac:dyDescent="0.25">
      <c r="B16" s="6" t="s">
        <v>18</v>
      </c>
      <c r="C16" s="7" t="s">
        <v>19</v>
      </c>
      <c r="D16" s="22">
        <v>0</v>
      </c>
      <c r="E16" s="22">
        <v>10984245.35</v>
      </c>
      <c r="F16" s="22">
        <v>3807912.8200000003</v>
      </c>
      <c r="G16" s="22">
        <v>3807912.8200000003</v>
      </c>
      <c r="H16" s="22">
        <v>3807912.8200000003</v>
      </c>
      <c r="I16" s="22">
        <v>338103.33</v>
      </c>
      <c r="J16" s="22">
        <v>336163.56000000006</v>
      </c>
      <c r="K16" s="22">
        <v>14792158.17</v>
      </c>
      <c r="L16" s="28">
        <f>I16/K16</f>
        <v>2.2856930416395083E-2</v>
      </c>
    </row>
    <row r="17" spans="2:12" ht="15.75" x14ac:dyDescent="0.25">
      <c r="B17" s="6" t="s">
        <v>20</v>
      </c>
      <c r="C17" s="7" t="s">
        <v>21</v>
      </c>
      <c r="D17" s="22">
        <v>27654660</v>
      </c>
      <c r="E17" s="22">
        <v>485499.69999999809</v>
      </c>
      <c r="F17" s="22">
        <v>35445934.390000001</v>
      </c>
      <c r="G17" s="22">
        <v>7637819.0899999999</v>
      </c>
      <c r="H17" s="22">
        <v>7637819.0899999999</v>
      </c>
      <c r="I17" s="22">
        <v>1675958.57</v>
      </c>
      <c r="J17" s="22">
        <v>1436744.94</v>
      </c>
      <c r="K17" s="22">
        <v>8276774.0900000036</v>
      </c>
      <c r="L17" s="28">
        <f>I17/K17</f>
        <v>0.20248934570110991</v>
      </c>
    </row>
    <row r="18" spans="2:12" ht="27" x14ac:dyDescent="0.25">
      <c r="B18" s="6" t="s">
        <v>22</v>
      </c>
      <c r="C18" s="7" t="s">
        <v>23</v>
      </c>
      <c r="D18" s="22">
        <v>42239420</v>
      </c>
      <c r="E18" s="22">
        <v>35123598.239999995</v>
      </c>
      <c r="F18" s="22">
        <v>63620953.00999999</v>
      </c>
      <c r="G18" s="22">
        <v>38664469.839999989</v>
      </c>
      <c r="H18" s="22">
        <v>34274833.740000002</v>
      </c>
      <c r="I18" s="22">
        <v>1909790.56</v>
      </c>
      <c r="J18" s="22">
        <v>1791698.59</v>
      </c>
      <c r="K18" s="22">
        <v>74701178.269999996</v>
      </c>
      <c r="L18" s="28">
        <f t="shared" ref="L8:L24" si="2">I18/K18</f>
        <v>2.556573543053433E-2</v>
      </c>
    </row>
    <row r="19" spans="2:12" ht="67.5" x14ac:dyDescent="0.25">
      <c r="B19" s="6" t="s">
        <v>24</v>
      </c>
      <c r="C19" s="7" t="s">
        <v>25</v>
      </c>
      <c r="D19" s="22">
        <v>978170</v>
      </c>
      <c r="E19" s="22">
        <v>25465888.600000001</v>
      </c>
      <c r="F19" s="22">
        <v>15613138.029999999</v>
      </c>
      <c r="G19" s="22">
        <v>14580165.58</v>
      </c>
      <c r="H19" s="22">
        <v>14439488.119999999</v>
      </c>
      <c r="I19" s="22">
        <v>12305055.17</v>
      </c>
      <c r="J19" s="22">
        <v>11975565.439999999</v>
      </c>
      <c r="K19" s="22">
        <v>40100856.630000003</v>
      </c>
      <c r="L19" s="28">
        <f t="shared" si="2"/>
        <v>0.3068526760796032</v>
      </c>
    </row>
    <row r="20" spans="2:12" ht="15.75" x14ac:dyDescent="0.25">
      <c r="B20" s="6" t="s">
        <v>26</v>
      </c>
      <c r="C20" s="7" t="s">
        <v>27</v>
      </c>
      <c r="D20" s="22">
        <v>2956700</v>
      </c>
      <c r="E20" s="22">
        <v>23026350.039999995</v>
      </c>
      <c r="F20" s="22">
        <v>16011644.82</v>
      </c>
      <c r="G20" s="22">
        <v>12772448.75</v>
      </c>
      <c r="H20" s="22">
        <v>12763583.25</v>
      </c>
      <c r="I20" s="22">
        <v>4613162.25</v>
      </c>
      <c r="J20" s="22">
        <v>4498252.66</v>
      </c>
      <c r="K20" s="22">
        <v>36081294.859999999</v>
      </c>
      <c r="L20" s="28">
        <f t="shared" si="2"/>
        <v>0.12785467561238184</v>
      </c>
    </row>
    <row r="21" spans="2:12" ht="40.5" x14ac:dyDescent="0.25">
      <c r="B21" s="6" t="s">
        <v>28</v>
      </c>
      <c r="C21" s="7" t="s">
        <v>29</v>
      </c>
      <c r="D21" s="22">
        <v>268010</v>
      </c>
      <c r="E21" s="22">
        <v>0</v>
      </c>
      <c r="F21" s="22">
        <v>268010</v>
      </c>
      <c r="G21" s="22">
        <v>0</v>
      </c>
      <c r="H21" s="22">
        <v>0</v>
      </c>
      <c r="I21" s="22">
        <v>0</v>
      </c>
      <c r="J21" s="22">
        <v>0</v>
      </c>
      <c r="K21" s="22">
        <v>0</v>
      </c>
      <c r="L21" s="29" t="s">
        <v>66</v>
      </c>
    </row>
    <row r="22" spans="2:12" ht="27" x14ac:dyDescent="0.25">
      <c r="B22" s="6" t="s">
        <v>30</v>
      </c>
      <c r="C22" s="7" t="s">
        <v>31</v>
      </c>
      <c r="D22" s="22">
        <v>35126000</v>
      </c>
      <c r="E22" s="22">
        <v>26514314.889999993</v>
      </c>
      <c r="F22" s="22">
        <v>25794122.250000007</v>
      </c>
      <c r="G22" s="22">
        <v>15507087.989999998</v>
      </c>
      <c r="H22" s="22">
        <v>14322331.16</v>
      </c>
      <c r="I22" s="22">
        <v>1403083.6400000001</v>
      </c>
      <c r="J22" s="22">
        <v>1402128.97</v>
      </c>
      <c r="K22" s="22">
        <v>42061557.480000004</v>
      </c>
      <c r="L22" s="28">
        <f t="shared" si="2"/>
        <v>3.3357862239579629E-2</v>
      </c>
    </row>
    <row r="23" spans="2:12" ht="40.5" x14ac:dyDescent="0.25">
      <c r="B23" s="6" t="s">
        <v>32</v>
      </c>
      <c r="C23" s="7" t="s">
        <v>33</v>
      </c>
      <c r="D23" s="22">
        <v>6858000</v>
      </c>
      <c r="E23" s="22">
        <v>117418.63000000003</v>
      </c>
      <c r="F23" s="22">
        <v>7778632.0499999998</v>
      </c>
      <c r="G23" s="22">
        <v>920631.84</v>
      </c>
      <c r="H23" s="22">
        <v>920631.84</v>
      </c>
      <c r="I23" s="22">
        <v>86982.99</v>
      </c>
      <c r="J23" s="22">
        <v>86982.99</v>
      </c>
      <c r="K23" s="22">
        <v>1038050.6799999997</v>
      </c>
      <c r="L23" s="28">
        <f t="shared" si="2"/>
        <v>8.379455037782936E-2</v>
      </c>
    </row>
    <row r="24" spans="2:12" ht="15.75" x14ac:dyDescent="0.25">
      <c r="B24" s="6" t="s">
        <v>34</v>
      </c>
      <c r="C24" s="7" t="s">
        <v>35</v>
      </c>
      <c r="D24" s="22">
        <v>0</v>
      </c>
      <c r="E24" s="22">
        <v>960538.56000000017</v>
      </c>
      <c r="F24" s="22">
        <v>2309798.89</v>
      </c>
      <c r="G24" s="22">
        <v>2309798.89</v>
      </c>
      <c r="H24" s="22">
        <v>1965156.3599999999</v>
      </c>
      <c r="I24" s="22">
        <v>320873.8</v>
      </c>
      <c r="J24" s="22">
        <v>162882.70000000001</v>
      </c>
      <c r="K24" s="22">
        <v>3270337.45</v>
      </c>
      <c r="L24" s="28">
        <f>I24/K24</f>
        <v>9.8116419148121845E-2</v>
      </c>
    </row>
    <row r="25" spans="2:12" ht="17.25" x14ac:dyDescent="0.35">
      <c r="B25" s="8" t="s">
        <v>36</v>
      </c>
      <c r="C25" s="9"/>
      <c r="D25" s="23">
        <f t="shared" ref="D25:K25" si="3">D11+D7</f>
        <v>1213105230</v>
      </c>
      <c r="E25" s="23">
        <f t="shared" si="3"/>
        <v>330075535.54999948</v>
      </c>
      <c r="F25" s="23">
        <f t="shared" si="3"/>
        <v>1133279597.8200004</v>
      </c>
      <c r="G25" s="23">
        <f t="shared" si="3"/>
        <v>1002829380.6000007</v>
      </c>
      <c r="H25" s="23">
        <f t="shared" si="3"/>
        <v>970049666.11000025</v>
      </c>
      <c r="I25" s="23">
        <f t="shared" si="3"/>
        <v>565568302.95000029</v>
      </c>
      <c r="J25" s="23">
        <f t="shared" si="3"/>
        <v>540585147.35000026</v>
      </c>
      <c r="K25" s="23">
        <f t="shared" si="3"/>
        <v>1359203310.73</v>
      </c>
      <c r="L25" s="25">
        <f>I25/K25</f>
        <v>0.41610279969539304</v>
      </c>
    </row>
    <row r="26" spans="2:12" ht="29.25" customHeight="1" x14ac:dyDescent="0.25"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</row>
    <row r="27" spans="2:12" ht="19.5" x14ac:dyDescent="0.25">
      <c r="B27" s="10" t="s">
        <v>60</v>
      </c>
    </row>
    <row r="29" spans="2:12" ht="40.5" x14ac:dyDescent="0.35">
      <c r="B29" s="11" t="s">
        <v>42</v>
      </c>
      <c r="C29" s="12"/>
      <c r="D29" s="2" t="s">
        <v>1</v>
      </c>
      <c r="E29" s="2" t="s">
        <v>39</v>
      </c>
      <c r="F29" s="2" t="s">
        <v>65</v>
      </c>
      <c r="G29" s="2" t="s">
        <v>40</v>
      </c>
      <c r="H29" s="2" t="s">
        <v>41</v>
      </c>
      <c r="I29" s="2" t="s">
        <v>61</v>
      </c>
      <c r="J29" s="2" t="s">
        <v>37</v>
      </c>
      <c r="K29" s="2" t="s">
        <v>38</v>
      </c>
      <c r="L29" s="2" t="s">
        <v>64</v>
      </c>
    </row>
    <row r="30" spans="2:12" ht="16.5" x14ac:dyDescent="0.35">
      <c r="B30" s="13" t="s">
        <v>43</v>
      </c>
      <c r="C30" s="14" t="s">
        <v>44</v>
      </c>
      <c r="D30" s="15">
        <v>506196270</v>
      </c>
      <c r="E30" s="15">
        <v>18429945.490000002</v>
      </c>
      <c r="F30" s="15">
        <v>487766324.50999999</v>
      </c>
      <c r="G30" s="15">
        <v>487680852.43000001</v>
      </c>
      <c r="H30" s="15">
        <v>487680852.43000001</v>
      </c>
      <c r="I30" s="15">
        <v>294725895.03999996</v>
      </c>
      <c r="J30" s="15">
        <v>280372004.00000006</v>
      </c>
      <c r="K30" s="15">
        <v>506196270</v>
      </c>
      <c r="L30" s="30">
        <f>I30/K30</f>
        <v>0.58223640217657069</v>
      </c>
    </row>
    <row r="31" spans="2:12" ht="16.5" x14ac:dyDescent="0.35">
      <c r="B31" s="13" t="s">
        <v>45</v>
      </c>
      <c r="C31" s="14" t="s">
        <v>46</v>
      </c>
      <c r="D31" s="15">
        <v>233118390</v>
      </c>
      <c r="E31" s="15">
        <v>15150507.760000076</v>
      </c>
      <c r="F31" s="15">
        <v>218131543.74000028</v>
      </c>
      <c r="G31" s="15">
        <v>213098886.23000032</v>
      </c>
      <c r="H31" s="15">
        <v>201822791.91000032</v>
      </c>
      <c r="I31" s="15">
        <v>108695727.37000005</v>
      </c>
      <c r="J31" s="15">
        <v>102422637.77999999</v>
      </c>
      <c r="K31" s="15">
        <v>233282051.50000003</v>
      </c>
      <c r="L31" s="30">
        <f>I31/K31</f>
        <v>0.4659412358177073</v>
      </c>
    </row>
    <row r="32" spans="2:12" ht="16.5" x14ac:dyDescent="0.35">
      <c r="B32" s="13" t="s">
        <v>47</v>
      </c>
      <c r="C32" s="14" t="s">
        <v>48</v>
      </c>
      <c r="D32" s="15">
        <v>1446180</v>
      </c>
      <c r="E32" s="15">
        <v>1006837.12</v>
      </c>
      <c r="F32" s="15">
        <v>439342.87999999995</v>
      </c>
      <c r="G32" s="15">
        <v>439342.87999999995</v>
      </c>
      <c r="H32" s="15">
        <v>439342.87999999995</v>
      </c>
      <c r="I32" s="15">
        <v>434474.41</v>
      </c>
      <c r="J32" s="15">
        <v>426042.60000000003</v>
      </c>
      <c r="K32" s="15">
        <v>1446180</v>
      </c>
      <c r="L32" s="30">
        <f>I32/K32</f>
        <v>0.3004289991563982</v>
      </c>
    </row>
    <row r="33" spans="2:12" ht="16.5" x14ac:dyDescent="0.35">
      <c r="B33" s="13" t="s">
        <v>49</v>
      </c>
      <c r="C33" s="14" t="s">
        <v>50</v>
      </c>
      <c r="D33" s="15">
        <v>12786540</v>
      </c>
      <c r="E33" s="15">
        <v>5856080.9500000002</v>
      </c>
      <c r="F33" s="15">
        <v>6930459.0500000007</v>
      </c>
      <c r="G33" s="15">
        <v>4989498.3</v>
      </c>
      <c r="H33" s="15">
        <v>4989498.3</v>
      </c>
      <c r="I33" s="15">
        <v>4989498.3</v>
      </c>
      <c r="J33" s="15">
        <v>4965778.0199999996</v>
      </c>
      <c r="K33" s="15">
        <v>12786540</v>
      </c>
      <c r="L33" s="30">
        <f t="shared" ref="L31:L37" si="4">I33/K33</f>
        <v>0.39021489003280008</v>
      </c>
    </row>
    <row r="34" spans="2:12" ht="16.5" x14ac:dyDescent="0.35">
      <c r="B34" s="13" t="s">
        <v>51</v>
      </c>
      <c r="C34" s="14" t="s">
        <v>52</v>
      </c>
      <c r="D34" s="15">
        <v>454166150</v>
      </c>
      <c r="E34" s="15">
        <v>287354827.35000002</v>
      </c>
      <c r="F34" s="15">
        <v>416897564.51999998</v>
      </c>
      <c r="G34" s="15">
        <v>293506437.63999999</v>
      </c>
      <c r="H34" s="15">
        <v>272002817.46999997</v>
      </c>
      <c r="I34" s="15">
        <v>155365685.84</v>
      </c>
      <c r="J34" s="15">
        <v>151041662.95999998</v>
      </c>
      <c r="K34" s="15">
        <v>600100569.23000002</v>
      </c>
      <c r="L34" s="30">
        <f t="shared" si="4"/>
        <v>0.25889941420877594</v>
      </c>
    </row>
    <row r="35" spans="2:12" ht="16.5" x14ac:dyDescent="0.35">
      <c r="B35" s="13" t="s">
        <v>53</v>
      </c>
      <c r="C35" s="14" t="s">
        <v>54</v>
      </c>
      <c r="D35" s="15">
        <v>3885790</v>
      </c>
      <c r="E35" s="15">
        <v>852510.22</v>
      </c>
      <c r="F35" s="15">
        <v>3033279.7800000003</v>
      </c>
      <c r="G35" s="15">
        <v>3033279.7800000003</v>
      </c>
      <c r="H35" s="15">
        <v>3033279.7800000003</v>
      </c>
      <c r="I35" s="15">
        <v>1275938.6499999999</v>
      </c>
      <c r="J35" s="15">
        <v>1275938.6499999999</v>
      </c>
      <c r="K35" s="15">
        <v>3885790</v>
      </c>
      <c r="L35" s="30">
        <f t="shared" si="4"/>
        <v>0.32836016614382146</v>
      </c>
    </row>
    <row r="36" spans="2:12" ht="16.5" x14ac:dyDescent="0.35">
      <c r="B36" s="13" t="s">
        <v>55</v>
      </c>
      <c r="C36" s="14" t="s">
        <v>56</v>
      </c>
      <c r="D36" s="15">
        <v>328270</v>
      </c>
      <c r="E36" s="15">
        <v>247186.66</v>
      </c>
      <c r="F36" s="15">
        <v>81083.34</v>
      </c>
      <c r="G36" s="15">
        <v>81083.34</v>
      </c>
      <c r="H36" s="15">
        <v>81083.34</v>
      </c>
      <c r="I36" s="15">
        <v>81083.34</v>
      </c>
      <c r="J36" s="15">
        <v>81083.34</v>
      </c>
      <c r="K36" s="15">
        <v>328270</v>
      </c>
      <c r="L36" s="30">
        <f t="shared" si="4"/>
        <v>0.24700198007737531</v>
      </c>
    </row>
    <row r="37" spans="2:12" ht="16.5" x14ac:dyDescent="0.35">
      <c r="B37" s="13" t="s">
        <v>57</v>
      </c>
      <c r="C37" s="14" t="s">
        <v>58</v>
      </c>
      <c r="D37" s="15">
        <v>1177640</v>
      </c>
      <c r="E37" s="15">
        <v>1177640</v>
      </c>
      <c r="F37" s="15">
        <v>0</v>
      </c>
      <c r="G37" s="15">
        <v>0</v>
      </c>
      <c r="H37" s="15">
        <v>0</v>
      </c>
      <c r="I37" s="15">
        <v>0</v>
      </c>
      <c r="J37" s="15">
        <v>0</v>
      </c>
      <c r="K37" s="15">
        <v>1177640</v>
      </c>
      <c r="L37" s="30">
        <f t="shared" si="4"/>
        <v>0</v>
      </c>
    </row>
    <row r="38" spans="2:12" ht="17.25" x14ac:dyDescent="0.35">
      <c r="B38" s="16" t="s">
        <v>36</v>
      </c>
      <c r="C38" s="17"/>
      <c r="D38" s="18">
        <f>SUM(D30:D37)</f>
        <v>1213105230</v>
      </c>
      <c r="E38" s="18">
        <f t="shared" ref="E38:K38" si="5">SUM(E30:E37)</f>
        <v>330075535.55000013</v>
      </c>
      <c r="F38" s="18">
        <f t="shared" si="5"/>
        <v>1133279597.8200002</v>
      </c>
      <c r="G38" s="18">
        <f t="shared" si="5"/>
        <v>1002829380.6000003</v>
      </c>
      <c r="H38" s="18">
        <f t="shared" si="5"/>
        <v>970049666.11000025</v>
      </c>
      <c r="I38" s="18">
        <f t="shared" si="5"/>
        <v>565568302.95000005</v>
      </c>
      <c r="J38" s="18">
        <f t="shared" si="5"/>
        <v>540585147.35000002</v>
      </c>
      <c r="K38" s="18">
        <f t="shared" si="5"/>
        <v>1359203310.73</v>
      </c>
      <c r="L38" s="26">
        <f>I38/K38</f>
        <v>0.41610279969539288</v>
      </c>
    </row>
    <row r="39" spans="2:12" x14ac:dyDescent="0.25">
      <c r="G39" s="19"/>
    </row>
    <row r="40" spans="2:12" x14ac:dyDescent="0.25">
      <c r="G40" s="19"/>
    </row>
    <row r="41" spans="2:12" x14ac:dyDescent="0.25">
      <c r="G41" s="19"/>
    </row>
    <row r="42" spans="2:12" x14ac:dyDescent="0.25">
      <c r="G42" s="19"/>
    </row>
    <row r="43" spans="2:12" x14ac:dyDescent="0.25">
      <c r="G43" s="19"/>
    </row>
    <row r="44" spans="2:12" x14ac:dyDescent="0.25">
      <c r="G44" s="19"/>
    </row>
    <row r="45" spans="2:12" x14ac:dyDescent="0.25">
      <c r="G45" s="19"/>
    </row>
    <row r="46" spans="2:12" x14ac:dyDescent="0.25">
      <c r="G46" s="19"/>
    </row>
    <row r="47" spans="2:12" x14ac:dyDescent="0.25">
      <c r="G47" s="19"/>
    </row>
    <row r="48" spans="2:12" x14ac:dyDescent="0.25">
      <c r="G48" s="19"/>
    </row>
  </sheetData>
  <mergeCells count="3">
    <mergeCell ref="B6:C6"/>
    <mergeCell ref="B7:C7"/>
    <mergeCell ref="B11:C11"/>
  </mergeCells>
  <pageMargins left="0.7" right="0.7" top="0.75" bottom="0.75" header="0.3" footer="0.3"/>
  <pageSetup paperSize="9" scale="70" orientation="landscape" r:id="rId1"/>
  <colBreaks count="1" manualBreakCount="1">
    <brk id="12" max="48" man="1"/>
  </colBreaks>
  <ignoredErrors>
    <ignoredError sqref="E11:H11 J11:K1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JUNIO_2025</vt:lpstr>
      <vt:lpstr>JUNIO_2025!Área_de_impresión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Esther Vaquero Redondo</dc:creator>
  <cp:lastModifiedBy>Esther Vaquero Redondo</cp:lastModifiedBy>
  <dcterms:created xsi:type="dcterms:W3CDTF">2024-06-06T07:02:19Z</dcterms:created>
  <dcterms:modified xsi:type="dcterms:W3CDTF">2025-07-08T15:55:42Z</dcterms:modified>
</cp:coreProperties>
</file>